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3845" windowHeight="10455" activeTab="0"/>
  </bookViews>
  <sheets>
    <sheet name="Sheet1" sheetId="1" r:id="rId1"/>
  </sheets>
  <definedNames>
    <definedName name="bdeg">'Sheet1'!$D$7</definedName>
    <definedName name="bicep">'Sheet1'!$B$7</definedName>
    <definedName name="brad">'Sheet1'!$E$7</definedName>
    <definedName name="fdeg">'Sheet1'!$D$8</definedName>
    <definedName name="forearm">'Sheet1'!$B$8</definedName>
    <definedName name="frad">'Sheet1'!$E$8</definedName>
    <definedName name="trueBdeg">'Sheet1'!$H$7</definedName>
    <definedName name="trueBrad">'Sheet1'!$I$7</definedName>
    <definedName name="trueFdeg">'Sheet1'!$H$8</definedName>
    <definedName name="trueFrad">'Sheet1'!$I$8</definedName>
    <definedName name="trueWdeg">'Sheet1'!$H$9</definedName>
    <definedName name="trueWrad">'Sheet1'!$I$9</definedName>
    <definedName name="wdeg">'Sheet1'!$D$9</definedName>
    <definedName name="wrad">'Sheet1'!$E$9</definedName>
    <definedName name="wrist">'Sheet1'!$B$9</definedName>
  </definedNames>
  <calcPr fullCalcOnLoad="1"/>
</workbook>
</file>

<file path=xl/sharedStrings.xml><?xml version="1.0" encoding="utf-8"?>
<sst xmlns="http://schemas.openxmlformats.org/spreadsheetml/2006/main" count="26" uniqueCount="26">
  <si>
    <t>x</t>
  </si>
  <si>
    <t>y</t>
  </si>
  <si>
    <t>theta</t>
  </si>
  <si>
    <t>end effector</t>
  </si>
  <si>
    <t>wrist</t>
  </si>
  <si>
    <t>elbow</t>
  </si>
  <si>
    <t>base</t>
  </si>
  <si>
    <t>This spreadsheet allows the user to calculate the positions and directions of a three joint arm. To keep this simple, only the x and y axis is being</t>
  </si>
  <si>
    <t>considered. The graph is a simple line drawing of the joints connected by straight lines. The base of the arm is at 0,0.</t>
  </si>
  <si>
    <t>Segment lengths</t>
  </si>
  <si>
    <t>Bicep</t>
  </si>
  <si>
    <t>Forearm</t>
  </si>
  <si>
    <t>Hand</t>
  </si>
  <si>
    <t>Shoulder angle</t>
  </si>
  <si>
    <t>Elbow angle</t>
  </si>
  <si>
    <t>Wrist angle</t>
  </si>
  <si>
    <t>Radians</t>
  </si>
  <si>
    <t>The green fields are made to be changed. The red fields should not be editted.</t>
  </si>
  <si>
    <t>The following are the calculated coordinates of the joints of this robot.</t>
  </si>
  <si>
    <t>Theta is the angle the joint makes in reference to the horizontal ground which is zero.</t>
  </si>
  <si>
    <t>Offset Degrees</t>
  </si>
  <si>
    <t>Offset Radians</t>
  </si>
  <si>
    <t>Servo Degrees</t>
  </si>
  <si>
    <t>True Degrees</t>
  </si>
  <si>
    <t>True Radians</t>
  </si>
  <si>
    <t>The offset allows the user to calibrate to the positions the servos are set to and get a true graphic representation in the graph.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</si>
</sst>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E+00"/>
    <numFmt numFmtId="165" formatCode="0.0000E+00"/>
    <numFmt numFmtId="166" formatCode="0.000E+00"/>
    <numFmt numFmtId="167" formatCode="0.0E+00"/>
    <numFmt numFmtId="168" formatCode="0E+00"/>
    <numFmt numFmtId="169" formatCode="0.0"/>
    <numFmt numFmtId="170" formatCode="0.00000000"/>
    <numFmt numFmtId="171" formatCode="0.0000000"/>
    <numFmt numFmtId="172" formatCode="0.000000"/>
    <numFmt numFmtId="173" formatCode="0.00000"/>
    <numFmt numFmtId="174" formatCode="0.0000"/>
  </numFmts>
  <fonts count="2">
    <font>
      <sz val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2" borderId="1" xfId="0" applyFill="1" applyBorder="1" applyAlignment="1">
      <alignment/>
    </xf>
    <xf numFmtId="0" fontId="0" fillId="2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7" xfId="0" applyFill="1" applyBorder="1" applyAlignment="1">
      <alignment/>
    </xf>
    <xf numFmtId="169" fontId="0" fillId="3" borderId="1" xfId="0" applyNumberFormat="1" applyFill="1" applyBorder="1" applyAlignment="1">
      <alignment/>
    </xf>
    <xf numFmtId="169" fontId="0" fillId="3" borderId="9" xfId="0" applyNumberForma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174" fontId="0" fillId="3" borderId="1" xfId="0" applyNumberFormat="1" applyFill="1" applyBorder="1" applyAlignment="1">
      <alignment/>
    </xf>
    <xf numFmtId="174" fontId="0" fillId="3" borderId="7" xfId="0" applyNumberFormat="1" applyFill="1" applyBorder="1" applyAlignment="1">
      <alignment/>
    </xf>
    <xf numFmtId="174" fontId="0" fillId="3" borderId="9" xfId="0" applyNumberFormat="1" applyFill="1" applyBorder="1" applyAlignment="1">
      <alignment/>
    </xf>
    <xf numFmtId="174" fontId="0" fillId="3" borderId="8" xfId="0" applyNumberFormat="1" applyFill="1" applyBorder="1" applyAlignment="1">
      <alignment/>
    </xf>
    <xf numFmtId="11" fontId="0" fillId="0" borderId="0" xfId="0" applyNumberFormat="1" applyAlignment="1" quotePrefix="1">
      <alignment/>
    </xf>
    <xf numFmtId="0" fontId="0" fillId="0" borderId="0" xfId="0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.0415"/>
          <c:w val="0.9325"/>
          <c:h val="0.936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Sheet1!$B$14:$E$14</c:f>
              <c:numCache/>
            </c:numRef>
          </c:xVal>
          <c:yVal>
            <c:numRef>
              <c:f>Sheet1!$B$15:$E$15</c:f>
              <c:numCache/>
            </c:numRef>
          </c:yVal>
          <c:smooth val="0"/>
        </c:ser>
        <c:axId val="30646779"/>
        <c:axId val="7385556"/>
      </c:scatterChart>
      <c:valAx>
        <c:axId val="30646779"/>
        <c:scaling>
          <c:orientation val="minMax"/>
          <c:max val="50"/>
          <c:min val="-50"/>
        </c:scaling>
        <c:axPos val="b"/>
        <c:delete val="0"/>
        <c:numFmt formatCode="General" sourceLinked="1"/>
        <c:majorTickMark val="out"/>
        <c:minorTickMark val="none"/>
        <c:tickLblPos val="nextTo"/>
        <c:crossAx val="7385556"/>
        <c:crosses val="autoZero"/>
        <c:crossBetween val="midCat"/>
        <c:dispUnits/>
        <c:minorUnit val="1"/>
      </c:valAx>
      <c:valAx>
        <c:axId val="7385556"/>
        <c:scaling>
          <c:orientation val="minMax"/>
          <c:max val="50"/>
          <c:min val="-50"/>
        </c:scaling>
        <c:axPos val="l"/>
        <c:delete val="0"/>
        <c:numFmt formatCode="General" sourceLinked="1"/>
        <c:majorTickMark val="out"/>
        <c:minorTickMark val="none"/>
        <c:tickLblPos val="nextTo"/>
        <c:crossAx val="30646779"/>
        <c:crosses val="autoZero"/>
        <c:crossBetween val="midCat"/>
        <c:dispUnits/>
        <c:majorUnit val="5"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876300</xdr:colOff>
      <xdr:row>10</xdr:row>
      <xdr:rowOff>76200</xdr:rowOff>
    </xdr:from>
    <xdr:to>
      <xdr:col>9</xdr:col>
      <xdr:colOff>361950</xdr:colOff>
      <xdr:row>29</xdr:row>
      <xdr:rowOff>19050</xdr:rowOff>
    </xdr:to>
    <xdr:graphicFrame>
      <xdr:nvGraphicFramePr>
        <xdr:cNvPr id="1" name="Chart 3"/>
        <xdr:cNvGraphicFramePr/>
      </xdr:nvGraphicFramePr>
      <xdr:xfrm>
        <a:off x="5210175" y="1714500"/>
        <a:ext cx="291465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">
      <selection activeCell="D24" sqref="D24"/>
    </sheetView>
  </sheetViews>
  <sheetFormatPr defaultColWidth="9.140625" defaultRowHeight="12.75"/>
  <cols>
    <col min="2" max="2" width="15.140625" style="0" customWidth="1"/>
    <col min="3" max="3" width="13.8515625" style="0" customWidth="1"/>
    <col min="4" max="4" width="13.140625" style="0" bestFit="1" customWidth="1"/>
    <col min="5" max="5" width="13.7109375" style="0" customWidth="1"/>
    <col min="6" max="6" width="13.421875" style="0" bestFit="1" customWidth="1"/>
    <col min="7" max="7" width="13.28125" style="0" bestFit="1" customWidth="1"/>
    <col min="8" max="8" width="12.8515625" style="0" bestFit="1" customWidth="1"/>
    <col min="9" max="9" width="11.8515625" style="0" bestFit="1" customWidth="1"/>
  </cols>
  <sheetData>
    <row r="1" ht="12.75">
      <c r="A1" t="s">
        <v>7</v>
      </c>
    </row>
    <row r="2" ht="12.75">
      <c r="A2" t="s">
        <v>8</v>
      </c>
    </row>
    <row r="3" ht="12.75">
      <c r="A3" t="s">
        <v>17</v>
      </c>
    </row>
    <row r="4" ht="12.75">
      <c r="A4" t="s">
        <v>25</v>
      </c>
    </row>
    <row r="5" ht="13.5" thickBot="1"/>
    <row r="6" spans="1:9" ht="12.75">
      <c r="A6" s="2"/>
      <c r="B6" s="3" t="s">
        <v>9</v>
      </c>
      <c r="C6" s="3"/>
      <c r="D6" s="3" t="s">
        <v>22</v>
      </c>
      <c r="E6" s="3" t="s">
        <v>16</v>
      </c>
      <c r="F6" s="15" t="s">
        <v>20</v>
      </c>
      <c r="G6" s="15" t="s">
        <v>21</v>
      </c>
      <c r="H6" s="15" t="s">
        <v>23</v>
      </c>
      <c r="I6" s="16" t="s">
        <v>24</v>
      </c>
    </row>
    <row r="7" spans="1:9" ht="12.75">
      <c r="A7" s="5" t="s">
        <v>10</v>
      </c>
      <c r="B7" s="8">
        <v>15.5</v>
      </c>
      <c r="C7" s="1" t="s">
        <v>13</v>
      </c>
      <c r="D7" s="8">
        <v>90</v>
      </c>
      <c r="E7" s="17">
        <f>bdeg*PI()/180</f>
        <v>1.5707963267948966</v>
      </c>
      <c r="F7" s="8">
        <v>-8</v>
      </c>
      <c r="G7" s="17">
        <f>F7*PI()/180</f>
        <v>-0.13962634015954636</v>
      </c>
      <c r="H7" s="17">
        <f>bdeg+F7</f>
        <v>82</v>
      </c>
      <c r="I7" s="19">
        <f>H7*PI()/180</f>
        <v>1.43116998663535</v>
      </c>
    </row>
    <row r="8" spans="1:9" ht="12.75">
      <c r="A8" s="5" t="s">
        <v>11</v>
      </c>
      <c r="B8" s="8">
        <v>12.3</v>
      </c>
      <c r="C8" s="1" t="s">
        <v>14</v>
      </c>
      <c r="D8" s="8">
        <v>90</v>
      </c>
      <c r="E8" s="17">
        <f>fdeg*PI()/180</f>
        <v>1.5707963267948966</v>
      </c>
      <c r="F8" s="8">
        <v>-155</v>
      </c>
      <c r="G8" s="17">
        <f>F8*PI()/180</f>
        <v>-2.705260340591211</v>
      </c>
      <c r="H8" s="17">
        <f>fdeg+F8</f>
        <v>-65</v>
      </c>
      <c r="I8" s="19">
        <f>H8*PI()/180</f>
        <v>-1.1344640137963142</v>
      </c>
    </row>
    <row r="9" spans="1:9" ht="13.5" thickBot="1">
      <c r="A9" s="6" t="s">
        <v>12</v>
      </c>
      <c r="B9" s="9">
        <v>15.8</v>
      </c>
      <c r="C9" s="7" t="s">
        <v>15</v>
      </c>
      <c r="D9" s="9">
        <v>90</v>
      </c>
      <c r="E9" s="18">
        <f>wdeg*PI()/180</f>
        <v>1.5707963267948966</v>
      </c>
      <c r="F9" s="9">
        <v>-131</v>
      </c>
      <c r="G9" s="18">
        <f>F9*PI()/180</f>
        <v>-2.286381320112572</v>
      </c>
      <c r="H9" s="17">
        <f>wdeg+F9</f>
        <v>-41</v>
      </c>
      <c r="I9" s="20">
        <f>H9*PI()/180</f>
        <v>-0.715584993317675</v>
      </c>
    </row>
    <row r="11" ht="12.75">
      <c r="A11" t="s">
        <v>18</v>
      </c>
    </row>
    <row r="12" ht="13.5" thickBot="1"/>
    <row r="13" spans="1:5" ht="12.75">
      <c r="A13" s="2"/>
      <c r="B13" s="3" t="s">
        <v>6</v>
      </c>
      <c r="C13" s="3" t="s">
        <v>5</v>
      </c>
      <c r="D13" s="3" t="s">
        <v>4</v>
      </c>
      <c r="E13" s="4" t="s">
        <v>3</v>
      </c>
    </row>
    <row r="14" spans="1:5" ht="12.75">
      <c r="A14" s="5" t="s">
        <v>0</v>
      </c>
      <c r="B14" s="11">
        <v>0</v>
      </c>
      <c r="C14" s="13">
        <f>bicep*COS(trueBrad)</f>
        <v>2.157183064881018</v>
      </c>
      <c r="D14" s="13">
        <f>bicep*COS(trueBrad)+forearm*COS(trueBrad+trueFrad)</f>
        <v>13.919731563226355</v>
      </c>
      <c r="E14" s="14">
        <f>bicep*COS(trueBrad)+forearm*COS(trueBrad+trueFrad)+wrist*COS(trueBrad+trueFrad+trueWrad)</f>
        <v>28.35374979397945</v>
      </c>
    </row>
    <row r="15" spans="1:5" ht="12.75">
      <c r="A15" s="5" t="s">
        <v>1</v>
      </c>
      <c r="B15" s="11">
        <v>0</v>
      </c>
      <c r="C15" s="13">
        <f>bicep*SIN(trueBrad)</f>
        <v>15.349155065494339</v>
      </c>
      <c r="D15" s="13">
        <f>bicep*SIN(trueBrad)+forearm*SIN(trueBrad+trueFrad)</f>
        <v>18.945327033583997</v>
      </c>
      <c r="E15" s="14">
        <f>bicep*SIN(trueBrad)+forearm*SIN(trueBrad+trueFrad)+wrist*SIN(trueBrad+trueFrad+trueWrad)</f>
        <v>12.518888072986352</v>
      </c>
    </row>
    <row r="16" spans="1:5" ht="13.5" thickBot="1">
      <c r="A16" s="6" t="s">
        <v>2</v>
      </c>
      <c r="B16" s="12">
        <f>trueBdeg</f>
        <v>82</v>
      </c>
      <c r="C16" s="12">
        <f>trueBdeg+trueFdeg</f>
        <v>17</v>
      </c>
      <c r="D16" s="12">
        <f>trueBdeg+trueFdeg+trueWdeg</f>
        <v>-24</v>
      </c>
      <c r="E16" s="10"/>
    </row>
    <row r="18" ht="12.75">
      <c r="A18" t="s">
        <v>19</v>
      </c>
    </row>
    <row r="27" ht="12.75">
      <c r="F27" s="22"/>
    </row>
    <row r="28" ht="12.75">
      <c r="F28" s="21"/>
    </row>
    <row r="29" ht="12.75">
      <c r="F29" s="22"/>
    </row>
    <row r="30" ht="12.75">
      <c r="F30" s="22"/>
    </row>
    <row r="31" ht="12.75">
      <c r="F31" s="22"/>
    </row>
    <row r="32" ht="12.75">
      <c r="F32" s="22"/>
    </row>
    <row r="51" ht="12.75">
      <c r="F51" t="e">
        <f>E41:E48</f>
        <v>#VALUE!</v>
      </c>
    </row>
    <row r="54" ht="12.75">
      <c r="D54">
        <f>698-5.5*36</f>
        <v>500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SMARTHEALTH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Bovaird</dc:creator>
  <cp:keywords/>
  <dc:description/>
  <cp:lastModifiedBy>Brian Bovaird</cp:lastModifiedBy>
  <dcterms:created xsi:type="dcterms:W3CDTF">2006-05-19T19:40:41Z</dcterms:created>
  <dcterms:modified xsi:type="dcterms:W3CDTF">2006-06-02T19:55:00Z</dcterms:modified>
  <cp:category/>
  <cp:version/>
  <cp:contentType/>
  <cp:contentStatus/>
</cp:coreProperties>
</file>